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29 ЯНВАРЯ 2026 ГОДА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2" l="1"/>
  <c r="C21" i="2"/>
  <c r="D21" i="2"/>
  <c r="E21" i="2"/>
  <c r="F21" i="2"/>
  <c r="B21" i="2"/>
  <c r="G22" i="2"/>
  <c r="F22" i="2"/>
  <c r="E22" i="2"/>
  <c r="G10" i="2" l="1"/>
  <c r="G11" i="2"/>
  <c r="G14" i="2"/>
  <c r="G15" i="2"/>
  <c r="G17" i="2"/>
  <c r="G18" i="2"/>
  <c r="G19" i="2"/>
  <c r="G23" i="2"/>
  <c r="C20" i="2"/>
  <c r="D20" i="2"/>
  <c r="C16" i="2"/>
  <c r="D16" i="2"/>
  <c r="G16" i="2" s="1"/>
  <c r="B16" i="2"/>
  <c r="C13" i="2"/>
  <c r="D13" i="2"/>
  <c r="C9" i="2"/>
  <c r="D9" i="2"/>
  <c r="G9" i="2" s="1"/>
  <c r="C7" i="2"/>
  <c r="D7" i="2"/>
  <c r="G8" i="2"/>
  <c r="F18" i="2"/>
  <c r="F19" i="2"/>
  <c r="F23" i="2"/>
  <c r="F20" i="2" s="1"/>
  <c r="F17" i="2"/>
  <c r="F8" i="2"/>
  <c r="F7" i="2" s="1"/>
  <c r="E10" i="2"/>
  <c r="E11" i="2"/>
  <c r="E14" i="2"/>
  <c r="E15" i="2"/>
  <c r="E17" i="2"/>
  <c r="E18" i="2"/>
  <c r="E19" i="2"/>
  <c r="E23" i="2"/>
  <c r="E20" i="2" s="1"/>
  <c r="E8" i="2"/>
  <c r="E7" i="2" s="1"/>
  <c r="F16" i="2" l="1"/>
  <c r="D6" i="2"/>
  <c r="G7" i="2"/>
  <c r="E16" i="2"/>
  <c r="C12" i="2"/>
  <c r="E13" i="2"/>
  <c r="E9" i="2"/>
  <c r="E6" i="2" s="1"/>
  <c r="C6" i="2"/>
  <c r="D12" i="2"/>
  <c r="E12" i="2" l="1"/>
  <c r="E24" i="2" s="1"/>
  <c r="D24" i="2"/>
  <c r="G6" i="2"/>
  <c r="C24" i="2"/>
  <c r="B23" i="2"/>
  <c r="B11" i="2"/>
  <c r="F11" i="2" s="1"/>
  <c r="B10" i="2"/>
  <c r="B15" i="2"/>
  <c r="F15" i="2" s="1"/>
  <c r="F14" i="2"/>
  <c r="F13" i="2" l="1"/>
  <c r="F12" i="2" s="1"/>
  <c r="B9" i="2"/>
  <c r="F10" i="2"/>
  <c r="F9" i="2" s="1"/>
  <c r="F6" i="2" s="1"/>
  <c r="B13" i="2"/>
  <c r="B12" i="2" l="1"/>
  <c r="G12" i="2" s="1"/>
  <c r="G13" i="2"/>
  <c r="F24" i="2"/>
  <c r="B20" i="2" l="1"/>
  <c r="G20" i="2" s="1"/>
  <c r="B7" i="2" l="1"/>
  <c r="B6" i="2" s="1"/>
  <c r="B24" i="2" s="1"/>
  <c r="G24" i="2" s="1"/>
</calcChain>
</file>

<file path=xl/sharedStrings.xml><?xml version="1.0" encoding="utf-8"?>
<sst xmlns="http://schemas.openxmlformats.org/spreadsheetml/2006/main" count="40" uniqueCount="37">
  <si>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</si>
  <si>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</si>
  <si>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</si>
  <si>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</si>
  <si>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</si>
  <si>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</si>
  <si>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</si>
  <si>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</si>
  <si>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</si>
  <si>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</si>
  <si>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</si>
  <si>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</si>
  <si>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</si>
  <si>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</si>
  <si>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Заместитель главы администрации-начальник финансового управления администрации Благодарненского муниципального округа Ставропольского края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</si>
  <si>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</si>
  <si>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</si>
  <si>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</si>
  <si>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</si>
  <si>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</si>
  <si>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</si>
  <si>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</si>
  <si>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капитальный ремонт СОШ №7, СОШ №9, СОШ №14</t>
  </si>
  <si>
    <t>Расходы запланированы на строительство детской школы искусств</t>
  </si>
  <si>
    <t>Расходы запланированы на создание модельных муниципальных библиотек</t>
  </si>
  <si>
    <t>Расходы запланированы на оплату труда</t>
  </si>
  <si>
    <t>Расходы запланированы на благоустройство территории, прилегающей к Парку аттракционов 2 (этап)</t>
  </si>
  <si>
    <t xml:space="preserve">Остаток годового плана     </t>
  </si>
  <si>
    <t>% исп. год</t>
  </si>
  <si>
    <t>Л.В. Кузнецова</t>
  </si>
  <si>
    <t>Кассовый расход на 22.01.2026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</si>
  <si>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29 января 2026 года</t>
  </si>
  <si>
    <t>Кассовый расход на 29.01.2026</t>
  </si>
  <si>
    <t>Кассовый расход с 22.01.2026 по 29.01.2026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</si>
  <si>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29 января 2026 года составила 6 человек.</t>
  </si>
  <si>
    <t>05.1.И4.25550; Строительный контроль по реализации программ формирования современной городской среды</t>
  </si>
  <si>
    <t>Расходы на строительный контроль по реализации программ формирования современной городской среды "Благоустройство территории, прилегающей к Парку аттракционов 2 (этап)"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</si>
</sst>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1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3" fillId="0" borderId="0" xfId="1" applyFont="1" applyAlignment="1" applyProtection="1">
      <alignment horizontal="left"/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0" fontId="5" fillId="0" borderId="1" xfId="1" applyNumberFormat="1" applyFont="1" applyBorder="1" applyAlignment="1" applyProtection="1">
      <alignment horizontal="left"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3" borderId="1" xfId="1" applyNumberFormat="1" applyFont="1" applyFill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5" fillId="0" borderId="1" xfId="1" applyFont="1" applyFill="1" applyBorder="1" applyAlignment="1">
      <alignment horizontal="left" wrapText="1"/>
    </xf>
    <xf numFmtId="0" fontId="3" fillId="0" borderId="0" xfId="1" applyFont="1" applyFill="1"/>
    <xf numFmtId="164" fontId="5" fillId="0" borderId="1" xfId="1" applyNumberFormat="1" applyFont="1" applyFill="1" applyBorder="1" applyAlignment="1" applyProtection="1">
      <alignment wrapText="1"/>
      <protection hidden="1"/>
    </xf>
    <xf numFmtId="0" fontId="4" fillId="0" borderId="2" xfId="1" applyFont="1" applyBorder="1" applyAlignment="1" applyProtection="1">
      <alignment horizontal="center" vertical="center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showGridLines="0" tabSelected="1" view="pageBreakPreview" zoomScale="40" zoomScaleNormal="30" zoomScaleSheetLayoutView="40" workbookViewId="0">
      <selection activeCell="C4" sqref="C4"/>
    </sheetView>
  </sheetViews>
  <sheetFormatPr defaultColWidth="41.7109375" defaultRowHeight="33" x14ac:dyDescent="0.45"/>
  <cols>
    <col min="1" max="1" width="162.85546875" style="1" customWidth="1"/>
    <col min="2" max="7" width="43.85546875" style="1" customWidth="1"/>
    <col min="8" max="8" width="122.42578125" style="1" customWidth="1"/>
    <col min="9" max="16384" width="41.7109375" style="1"/>
  </cols>
  <sheetData>
    <row r="1" spans="1:8" ht="82.5" customHeight="1" x14ac:dyDescent="0.5">
      <c r="A1" s="44" t="s">
        <v>31</v>
      </c>
      <c r="B1" s="44"/>
      <c r="C1" s="44"/>
      <c r="D1" s="44"/>
      <c r="E1" s="44"/>
      <c r="F1" s="44"/>
      <c r="G1" s="44"/>
      <c r="H1" s="44"/>
    </row>
    <row r="2" spans="1:8" ht="22.5" hidden="1" customHeight="1" x14ac:dyDescent="0.5">
      <c r="A2" s="45"/>
      <c r="B2" s="45"/>
      <c r="C2" s="45"/>
      <c r="D2" s="45"/>
      <c r="E2" s="45"/>
      <c r="F2" s="45"/>
      <c r="G2" s="45"/>
      <c r="H2" s="45"/>
    </row>
    <row r="3" spans="1:8" ht="16.5" customHeight="1" x14ac:dyDescent="0.5">
      <c r="A3" s="4"/>
      <c r="B3" s="4"/>
      <c r="C3" s="4"/>
      <c r="D3" s="4"/>
      <c r="E3" s="4"/>
      <c r="F3" s="4"/>
      <c r="G3" s="4"/>
      <c r="H3" s="5"/>
    </row>
    <row r="4" spans="1:8" ht="148.5" customHeight="1" x14ac:dyDescent="0.45">
      <c r="A4" s="6" t="s">
        <v>2</v>
      </c>
      <c r="B4" s="50" t="s">
        <v>1</v>
      </c>
      <c r="C4" s="35" t="s">
        <v>30</v>
      </c>
      <c r="D4" s="35" t="s">
        <v>32</v>
      </c>
      <c r="E4" s="35" t="s">
        <v>33</v>
      </c>
      <c r="F4" s="35" t="s">
        <v>27</v>
      </c>
      <c r="G4" s="35" t="s">
        <v>28</v>
      </c>
      <c r="H4" s="19" t="s">
        <v>0</v>
      </c>
    </row>
    <row r="5" spans="1:8" ht="36.75" x14ac:dyDescent="0.5">
      <c r="A5" s="7"/>
      <c r="B5" s="7"/>
      <c r="C5" s="7"/>
      <c r="D5" s="7"/>
      <c r="E5" s="7"/>
      <c r="F5" s="7"/>
      <c r="G5" s="7"/>
      <c r="H5" s="20"/>
    </row>
    <row r="6" spans="1:8" ht="36.75" x14ac:dyDescent="0.5">
      <c r="A6" s="8" t="s">
        <v>8</v>
      </c>
      <c r="B6" s="27">
        <f>B7+B9</f>
        <v>118131516.86</v>
      </c>
      <c r="C6" s="27">
        <f t="shared" ref="C6:F6" si="0">C7+C9</f>
        <v>163662</v>
      </c>
      <c r="D6" s="27">
        <f t="shared" si="0"/>
        <v>163662</v>
      </c>
      <c r="E6" s="27">
        <f t="shared" si="0"/>
        <v>0</v>
      </c>
      <c r="F6" s="27">
        <f t="shared" si="0"/>
        <v>117967854.86</v>
      </c>
      <c r="G6" s="42">
        <f t="shared" ref="G6:G7" si="1">D6/B6</f>
        <v>1.3854219800966332E-3</v>
      </c>
      <c r="H6" s="21"/>
    </row>
    <row r="7" spans="1:8" ht="36.75" x14ac:dyDescent="0.5">
      <c r="A7" s="24" t="s">
        <v>5</v>
      </c>
      <c r="B7" s="28">
        <f t="shared" ref="B7:F7" si="2">B8</f>
        <v>21556194.260000002</v>
      </c>
      <c r="C7" s="28">
        <f t="shared" si="2"/>
        <v>163662</v>
      </c>
      <c r="D7" s="28">
        <f t="shared" si="2"/>
        <v>163662</v>
      </c>
      <c r="E7" s="28">
        <f t="shared" si="2"/>
        <v>0</v>
      </c>
      <c r="F7" s="28">
        <f t="shared" si="2"/>
        <v>21392532.260000002</v>
      </c>
      <c r="G7" s="43">
        <f t="shared" si="1"/>
        <v>7.5923420445182044E-3</v>
      </c>
      <c r="H7" s="21"/>
    </row>
    <row r="8" spans="1:8" ht="220.5" x14ac:dyDescent="0.5">
      <c r="A8" s="9" t="s">
        <v>10</v>
      </c>
      <c r="B8" s="11">
        <v>21556194.260000002</v>
      </c>
      <c r="C8" s="11">
        <v>163662</v>
      </c>
      <c r="D8" s="11">
        <v>163662</v>
      </c>
      <c r="E8" s="11">
        <f>D8-C8</f>
        <v>0</v>
      </c>
      <c r="F8" s="11">
        <f>B8-D8</f>
        <v>21392532.260000002</v>
      </c>
      <c r="G8" s="40">
        <f>D8/B8</f>
        <v>7.5923420445182044E-3</v>
      </c>
      <c r="H8" s="47" t="s">
        <v>34</v>
      </c>
    </row>
    <row r="9" spans="1:8" ht="79.5" customHeight="1" x14ac:dyDescent="0.5">
      <c r="A9" s="24" t="s">
        <v>18</v>
      </c>
      <c r="B9" s="29">
        <f>B10+B11</f>
        <v>96575322.599999994</v>
      </c>
      <c r="C9" s="29">
        <f t="shared" ref="C9:F9" si="3">C10+C11</f>
        <v>0</v>
      </c>
      <c r="D9" s="29">
        <f t="shared" si="3"/>
        <v>0</v>
      </c>
      <c r="E9" s="29">
        <f t="shared" si="3"/>
        <v>0</v>
      </c>
      <c r="F9" s="29">
        <f t="shared" si="3"/>
        <v>96575322.599999994</v>
      </c>
      <c r="G9" s="43">
        <f t="shared" ref="G9:G24" si="4">D9/B9</f>
        <v>0</v>
      </c>
      <c r="H9" s="15"/>
    </row>
    <row r="10" spans="1:8" ht="79.5" customHeight="1" x14ac:dyDescent="0.5">
      <c r="A10" s="9" t="s">
        <v>19</v>
      </c>
      <c r="B10" s="11">
        <f>881643.71+87272626.26</f>
        <v>88154269.969999999</v>
      </c>
      <c r="C10" s="11">
        <v>0</v>
      </c>
      <c r="D10" s="11">
        <v>0</v>
      </c>
      <c r="E10" s="11">
        <f t="shared" ref="E10:E23" si="5">D10-C10</f>
        <v>0</v>
      </c>
      <c r="F10" s="11">
        <f t="shared" ref="F10:F11" si="6">B10-D10</f>
        <v>88154269.969999999</v>
      </c>
      <c r="G10" s="40">
        <f t="shared" si="4"/>
        <v>0</v>
      </c>
      <c r="H10" s="15" t="s">
        <v>23</v>
      </c>
    </row>
    <row r="11" spans="1:8" ht="79.5" customHeight="1" x14ac:dyDescent="0.5">
      <c r="A11" s="9" t="s">
        <v>20</v>
      </c>
      <c r="B11" s="11">
        <f>421052.63+8000000</f>
        <v>8421052.6300000008</v>
      </c>
      <c r="C11" s="11">
        <v>0</v>
      </c>
      <c r="D11" s="11">
        <v>0</v>
      </c>
      <c r="E11" s="11">
        <f t="shared" si="5"/>
        <v>0</v>
      </c>
      <c r="F11" s="11">
        <f t="shared" si="6"/>
        <v>8421052.6300000008</v>
      </c>
      <c r="G11" s="40">
        <f t="shared" si="4"/>
        <v>0</v>
      </c>
      <c r="H11" s="15" t="s">
        <v>24</v>
      </c>
    </row>
    <row r="12" spans="1:8" ht="36.75" x14ac:dyDescent="0.5">
      <c r="A12" s="8" t="s">
        <v>7</v>
      </c>
      <c r="B12" s="26">
        <f>B13+B16</f>
        <v>320807629.86000001</v>
      </c>
      <c r="C12" s="26">
        <f t="shared" ref="C12:F12" si="7">C13+C16</f>
        <v>0</v>
      </c>
      <c r="D12" s="26">
        <f t="shared" si="7"/>
        <v>0</v>
      </c>
      <c r="E12" s="26">
        <f t="shared" si="7"/>
        <v>0</v>
      </c>
      <c r="F12" s="26">
        <f t="shared" si="7"/>
        <v>320807629.86000001</v>
      </c>
      <c r="G12" s="42">
        <f t="shared" si="4"/>
        <v>0</v>
      </c>
      <c r="H12" s="17"/>
    </row>
    <row r="13" spans="1:8" ht="36.75" x14ac:dyDescent="0.5">
      <c r="A13" s="23" t="s">
        <v>17</v>
      </c>
      <c r="B13" s="25">
        <f>B14+B15</f>
        <v>261124258.59</v>
      </c>
      <c r="C13" s="25">
        <f t="shared" ref="C13:F13" si="8">C14+C15</f>
        <v>0</v>
      </c>
      <c r="D13" s="25">
        <f t="shared" si="8"/>
        <v>0</v>
      </c>
      <c r="E13" s="25">
        <f t="shared" si="8"/>
        <v>0</v>
      </c>
      <c r="F13" s="25">
        <f t="shared" si="8"/>
        <v>261124258.59</v>
      </c>
      <c r="G13" s="43">
        <f t="shared" si="4"/>
        <v>0</v>
      </c>
      <c r="H13" s="17"/>
    </row>
    <row r="14" spans="1:8" ht="73.5" x14ac:dyDescent="0.5">
      <c r="A14" s="22" t="s">
        <v>15</v>
      </c>
      <c r="B14" s="12">
        <v>231142811.09999999</v>
      </c>
      <c r="C14" s="12">
        <v>0</v>
      </c>
      <c r="D14" s="12">
        <v>0</v>
      </c>
      <c r="E14" s="11">
        <f t="shared" si="5"/>
        <v>0</v>
      </c>
      <c r="F14" s="12">
        <f>B14-D14</f>
        <v>231142811.09999999</v>
      </c>
      <c r="G14" s="40">
        <f t="shared" si="4"/>
        <v>0</v>
      </c>
      <c r="H14" s="32" t="s">
        <v>22</v>
      </c>
    </row>
    <row r="15" spans="1:8" ht="73.5" x14ac:dyDescent="0.5">
      <c r="A15" s="22" t="s">
        <v>16</v>
      </c>
      <c r="B15" s="12">
        <f>294648.58+29170211.13+516587.78</f>
        <v>29981447.489999998</v>
      </c>
      <c r="C15" s="12">
        <v>0</v>
      </c>
      <c r="D15" s="12">
        <v>0</v>
      </c>
      <c r="E15" s="11">
        <f t="shared" si="5"/>
        <v>0</v>
      </c>
      <c r="F15" s="12">
        <f>B15-D15</f>
        <v>29981447.489999998</v>
      </c>
      <c r="G15" s="40">
        <f t="shared" si="4"/>
        <v>0</v>
      </c>
      <c r="H15" s="32" t="s">
        <v>22</v>
      </c>
    </row>
    <row r="16" spans="1:8" ht="36.75" x14ac:dyDescent="0.5">
      <c r="A16" s="23" t="s">
        <v>4</v>
      </c>
      <c r="B16" s="25">
        <f>B18+B19+B17</f>
        <v>59683371.270000003</v>
      </c>
      <c r="C16" s="25">
        <f t="shared" ref="C16:F16" si="9">C18+C19+C17</f>
        <v>0</v>
      </c>
      <c r="D16" s="25">
        <f t="shared" si="9"/>
        <v>0</v>
      </c>
      <c r="E16" s="25">
        <f t="shared" si="9"/>
        <v>0</v>
      </c>
      <c r="F16" s="25">
        <f t="shared" si="9"/>
        <v>59683371.270000003</v>
      </c>
      <c r="G16" s="43">
        <f t="shared" si="4"/>
        <v>0</v>
      </c>
      <c r="H16" s="16"/>
    </row>
    <row r="17" spans="1:8" ht="147.75" customHeight="1" x14ac:dyDescent="0.5">
      <c r="A17" s="36" t="s">
        <v>11</v>
      </c>
      <c r="B17" s="38">
        <v>1249920</v>
      </c>
      <c r="C17" s="33">
        <v>0</v>
      </c>
      <c r="D17" s="33">
        <v>0</v>
      </c>
      <c r="E17" s="11">
        <f t="shared" si="5"/>
        <v>0</v>
      </c>
      <c r="F17" s="39">
        <f>B17-D17</f>
        <v>1249920</v>
      </c>
      <c r="G17" s="40">
        <f t="shared" si="4"/>
        <v>0</v>
      </c>
      <c r="H17" s="37" t="s">
        <v>25</v>
      </c>
    </row>
    <row r="18" spans="1:8" ht="147" x14ac:dyDescent="0.5">
      <c r="A18" s="9" t="s">
        <v>12</v>
      </c>
      <c r="B18" s="11">
        <v>3737733.27</v>
      </c>
      <c r="C18" s="11">
        <v>0</v>
      </c>
      <c r="D18" s="11">
        <v>0</v>
      </c>
      <c r="E18" s="11">
        <f t="shared" si="5"/>
        <v>0</v>
      </c>
      <c r="F18" s="39">
        <f t="shared" ref="F18:F23" si="10">B18-D18</f>
        <v>3737733.27</v>
      </c>
      <c r="G18" s="40">
        <f t="shared" si="4"/>
        <v>0</v>
      </c>
      <c r="H18" s="10" t="s">
        <v>25</v>
      </c>
    </row>
    <row r="19" spans="1:8" ht="239.25" customHeight="1" x14ac:dyDescent="0.5">
      <c r="A19" s="9" t="s">
        <v>13</v>
      </c>
      <c r="B19" s="11">
        <v>54695718</v>
      </c>
      <c r="C19" s="11">
        <v>0</v>
      </c>
      <c r="D19" s="11">
        <v>0</v>
      </c>
      <c r="E19" s="11">
        <f t="shared" si="5"/>
        <v>0</v>
      </c>
      <c r="F19" s="39">
        <f t="shared" si="10"/>
        <v>54695718</v>
      </c>
      <c r="G19" s="40">
        <f t="shared" si="4"/>
        <v>0</v>
      </c>
      <c r="H19" s="10" t="s">
        <v>25</v>
      </c>
    </row>
    <row r="20" spans="1:8" ht="36.75" x14ac:dyDescent="0.5">
      <c r="A20" s="8" t="s">
        <v>9</v>
      </c>
      <c r="B20" s="31">
        <f>B21</f>
        <v>28131480.039999999</v>
      </c>
      <c r="C20" s="31">
        <f t="shared" ref="C20:F20" si="11">C21</f>
        <v>0</v>
      </c>
      <c r="D20" s="31">
        <f t="shared" si="11"/>
        <v>0</v>
      </c>
      <c r="E20" s="31">
        <f t="shared" si="11"/>
        <v>0</v>
      </c>
      <c r="F20" s="31">
        <f t="shared" si="11"/>
        <v>28131480.039999999</v>
      </c>
      <c r="G20" s="42">
        <f t="shared" si="4"/>
        <v>0</v>
      </c>
      <c r="H20" s="15"/>
    </row>
    <row r="21" spans="1:8" ht="73.5" x14ac:dyDescent="0.5">
      <c r="A21" s="30" t="s">
        <v>21</v>
      </c>
      <c r="B21" s="29">
        <f>B23+B22</f>
        <v>28131480.039999999</v>
      </c>
      <c r="C21" s="29">
        <f t="shared" ref="C21:F21" si="12">C23+C22</f>
        <v>0</v>
      </c>
      <c r="D21" s="29">
        <f t="shared" si="12"/>
        <v>0</v>
      </c>
      <c r="E21" s="29">
        <f t="shared" si="12"/>
        <v>0</v>
      </c>
      <c r="F21" s="29">
        <f t="shared" si="12"/>
        <v>28131480.039999999</v>
      </c>
      <c r="G21" s="43">
        <f>D21/B21</f>
        <v>0</v>
      </c>
      <c r="H21" s="15"/>
    </row>
    <row r="22" spans="1:8" s="48" customFormat="1" ht="183.75" x14ac:dyDescent="0.5">
      <c r="A22" s="9" t="s">
        <v>35</v>
      </c>
      <c r="B22" s="49">
        <v>577305.02</v>
      </c>
      <c r="C22" s="49">
        <v>0</v>
      </c>
      <c r="D22" s="49">
        <v>0</v>
      </c>
      <c r="E22" s="11">
        <f t="shared" si="5"/>
        <v>0</v>
      </c>
      <c r="F22" s="39">
        <f t="shared" si="10"/>
        <v>577305.02</v>
      </c>
      <c r="G22" s="40">
        <f t="shared" si="4"/>
        <v>0</v>
      </c>
      <c r="H22" s="47" t="s">
        <v>36</v>
      </c>
    </row>
    <row r="23" spans="1:8" ht="115.5" customHeight="1" x14ac:dyDescent="0.5">
      <c r="A23" s="9" t="s">
        <v>6</v>
      </c>
      <c r="B23" s="11">
        <f>4786625.67+22767.55+22744781.8</f>
        <v>27554175.02</v>
      </c>
      <c r="C23" s="11">
        <v>0</v>
      </c>
      <c r="D23" s="11">
        <v>0</v>
      </c>
      <c r="E23" s="11">
        <f t="shared" si="5"/>
        <v>0</v>
      </c>
      <c r="F23" s="39">
        <f t="shared" si="10"/>
        <v>27554175.02</v>
      </c>
      <c r="G23" s="40">
        <f t="shared" si="4"/>
        <v>0</v>
      </c>
      <c r="H23" s="10" t="s">
        <v>26</v>
      </c>
    </row>
    <row r="24" spans="1:8" ht="36.75" x14ac:dyDescent="0.5">
      <c r="A24" s="14" t="s">
        <v>3</v>
      </c>
      <c r="B24" s="13">
        <f>B6+B12+B20</f>
        <v>467070626.76000005</v>
      </c>
      <c r="C24" s="13">
        <f t="shared" ref="C24:F24" si="13">C6+C12+C20</f>
        <v>163662</v>
      </c>
      <c r="D24" s="13">
        <f t="shared" si="13"/>
        <v>163662</v>
      </c>
      <c r="E24" s="13">
        <f t="shared" si="13"/>
        <v>0</v>
      </c>
      <c r="F24" s="13">
        <f t="shared" si="13"/>
        <v>466906964.76000005</v>
      </c>
      <c r="G24" s="41">
        <f t="shared" si="4"/>
        <v>3.504009685543686E-4</v>
      </c>
      <c r="H24" s="16"/>
    </row>
    <row r="25" spans="1:8" ht="15" customHeight="1" x14ac:dyDescent="0.45">
      <c r="A25" s="2"/>
      <c r="B25" s="2"/>
      <c r="C25" s="2"/>
      <c r="D25" s="2"/>
      <c r="E25" s="2"/>
      <c r="F25" s="2"/>
      <c r="G25" s="2"/>
      <c r="H25" s="2"/>
    </row>
    <row r="26" spans="1:8" x14ac:dyDescent="0.45">
      <c r="A26" s="2"/>
      <c r="B26" s="2"/>
      <c r="C26" s="2"/>
      <c r="D26" s="2"/>
      <c r="E26" s="2"/>
      <c r="F26" s="2"/>
      <c r="G26" s="2"/>
      <c r="H26" s="2"/>
    </row>
    <row r="27" spans="1:8" ht="114" customHeight="1" x14ac:dyDescent="0.45">
      <c r="A27" s="46" t="s">
        <v>14</v>
      </c>
      <c r="B27" s="46"/>
      <c r="C27" s="34"/>
      <c r="D27" s="34" t="s">
        <v>29</v>
      </c>
      <c r="E27" s="34"/>
      <c r="F27" s="18"/>
      <c r="G27" s="18"/>
      <c r="H27" s="2"/>
    </row>
    <row r="28" spans="1:8" x14ac:dyDescent="0.45">
      <c r="A28" s="3"/>
      <c r="B28" s="2"/>
      <c r="C28" s="2"/>
      <c r="D28" s="2"/>
      <c r="E28" s="2"/>
      <c r="F28" s="2"/>
      <c r="G28" s="2"/>
      <c r="H28" s="2"/>
    </row>
  </sheetData>
  <mergeCells count="3">
    <mergeCell ref="A1:H1"/>
    <mergeCell ref="A2:H2"/>
    <mergeCell ref="A27:B27"/>
  </mergeCells>
  <pageMargins left="0.15748031496062992" right="0.15748031496062992" top="0" bottom="0" header="0.31496062992125984" footer="0.15748031496062992"/>
  <pageSetup paperSize="9" scale="2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BLLISN1</cp:lastModifiedBy>
  <cp:lastPrinted>2026-01-30T09:21:47Z</cp:lastPrinted>
  <dcterms:created xsi:type="dcterms:W3CDTF">2019-07-19T11:40:04Z</dcterms:created>
  <dcterms:modified xsi:type="dcterms:W3CDTF">2026-01-30T09:21:49Z</dcterms:modified>
</cp:coreProperties>
</file>